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40696627" localSheetId="0">'0503723'!$B$280:$L$280</definedName>
    <definedName name="TR_30200300711_2340696630" localSheetId="0">'0503723'!$B$281:$L$281</definedName>
    <definedName name="TR_30200300711_2340696632" localSheetId="0">'0503723'!$B$282:$L$282</definedName>
    <definedName name="TR_30200300711_2340696633" localSheetId="0">'0503723'!$B$283:$L$283</definedName>
    <definedName name="TR_30200300711_2340696635" localSheetId="0">'0503723'!$B$284:$L$284</definedName>
    <definedName name="TR_30200300711_2340696638" localSheetId="0">'0503723'!$B$285:$L$285</definedName>
    <definedName name="TR_30200300711_2340696639" localSheetId="0">'0503723'!$B$286:$L$286</definedName>
    <definedName name="TR_30200300711_2340696641" localSheetId="0">'0503723'!$B$287:$L$287</definedName>
    <definedName name="TR_30200300711_2340696643" localSheetId="0">'0503723'!$B$288:$L$288</definedName>
    <definedName name="TR_30200300711_2340696645" localSheetId="0">'0503723'!$B$289:$L$289</definedName>
    <definedName name="TR_30200300711_2340696647" localSheetId="0">'0503723'!$B$290:$L$290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I238" s="1"/>
  <c r="J238"/>
  <c r="J237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J116"/>
  <c r="J114" s="1"/>
  <c r="J113" s="1"/>
  <c r="I116"/>
  <c r="J104"/>
  <c r="I104"/>
  <c r="J95"/>
  <c r="J91" s="1"/>
  <c r="I95"/>
  <c r="I91"/>
  <c r="J81"/>
  <c r="J76" s="1"/>
  <c r="J74" s="1"/>
  <c r="I81"/>
  <c r="I76"/>
  <c r="I74" s="1"/>
  <c r="J66"/>
  <c r="I66"/>
  <c r="J59"/>
  <c r="I59"/>
  <c r="J51"/>
  <c r="I51"/>
  <c r="J44"/>
  <c r="J17" s="1"/>
  <c r="I44"/>
  <c r="J32"/>
  <c r="I32"/>
  <c r="J19"/>
  <c r="I19"/>
  <c r="I17" s="1"/>
  <c r="I16" s="1"/>
  <c r="I113" l="1"/>
  <c r="I237"/>
  <c r="J16"/>
</calcChain>
</file>

<file path=xl/sharedStrings.xml><?xml version="1.0" encoding="utf-8"?>
<sst xmlns="http://schemas.openxmlformats.org/spreadsheetml/2006/main" count="800" uniqueCount="639">
  <si>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</si>
  <si>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</si>
  <si>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</si>
  <si>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</si>
  <si>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</si>
  <si>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</si>
  <si>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</si>
  <si>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</si>
  <si>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</si>
  <si>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</si>
  <si>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</si>
  <si>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</si>
  <si>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</si>
  <si>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</si>
  <si>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</si>
  <si>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</si>
  <si>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</si>
  <si>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</si>
  <si>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</si>
  <si>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</si>
  <si>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</si>
  <si>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</si>
  <si>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 xml:space="preserve">по ОКПО </t>
  </si>
  <si>
    <t>41897031</t>
  </si>
  <si>
    <t>VRO</t>
  </si>
  <si>
    <t>ExecutorPhone</t>
  </si>
  <si>
    <t>Обособленное подразделение</t>
  </si>
  <si>
    <t>3128030332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</si>
  <si>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</si>
  <si>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</si>
  <si>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</si>
  <si>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</si>
  <si>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</si>
  <si>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</si>
  <si>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</si>
  <si>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</si>
  <si>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</si>
  <si>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</si>
  <si>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</si>
  <si>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</si>
  <si>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</si>
  <si>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</si>
  <si>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</si>
  <si>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</si>
  <si>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</si>
  <si>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</si>
  <si>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</si>
  <si>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</si>
  <si>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</si>
  <si>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</si>
  <si>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</si>
  <si>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</si>
  <si>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</si>
  <si>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</si>
  <si>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</si>
  <si>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</si>
  <si>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</si>
  <si>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</si>
  <si>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</si>
  <si>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</si>
  <si>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</si>
  <si>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</si>
  <si>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</si>
  <si>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</si>
  <si>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</si>
  <si>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</si>
  <si>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</si>
  <si>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</si>
  <si>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</si>
  <si>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</si>
  <si>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</si>
  <si>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</si>
  <si>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</si>
  <si>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</si>
  <si>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</si>
  <si>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</si>
  <si>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</si>
  <si>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</si>
  <si>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</si>
  <si>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</si>
  <si>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</si>
  <si>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</si>
  <si>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</si>
  <si>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</si>
  <si>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</si>
  <si>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</si>
  <si>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</si>
  <si>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</si>
  <si>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</si>
  <si>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</si>
  <si>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</si>
  <si>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</si>
  <si>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</si>
  <si>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</si>
  <si>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</si>
  <si>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</si>
  <si>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</si>
  <si>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</si>
  <si>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</si>
  <si>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</si>
  <si>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</si>
  <si>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</si>
  <si>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</si>
  <si>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</si>
  <si>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</si>
  <si>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</si>
  <si>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</si>
  <si>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</si>
  <si>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</si>
  <si>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</si>
  <si>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</si>
  <si>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</si>
  <si>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</si>
  <si>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</si>
  <si>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</si>
  <si>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</si>
  <si>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</si>
  <si>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</si>
  <si>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</si>
  <si>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</si>
  <si>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</si>
  <si>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</si>
  <si>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</si>
  <si>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</si>
  <si>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</si>
  <si>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</si>
  <si>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</si>
  <si>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</si>
  <si>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</si>
  <si>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</si>
  <si>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</si>
  <si>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</si>
  <si>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</si>
  <si>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</si>
  <si>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</si>
  <si>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</si>
  <si>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</si>
  <si>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</si>
  <si>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</si>
  <si>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</si>
  <si>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</si>
  <si>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</si>
  <si>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</si>
  <si>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</si>
  <si>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</si>
  <si>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</si>
  <si>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</si>
  <si>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</si>
  <si>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</si>
  <si>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</si>
  <si>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</si>
  <si>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</si>
  <si>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</si>
  <si>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</si>
  <si>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</si>
  <si>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</si>
  <si>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</si>
  <si>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</si>
  <si>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</si>
  <si>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</si>
  <si>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</si>
  <si>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</si>
  <si>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</si>
  <si>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</si>
  <si>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</si>
  <si>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</si>
  <si>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</si>
  <si>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</si>
  <si>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</si>
  <si>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</si>
  <si>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</si>
  <si>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</si>
  <si>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</si>
  <si>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</si>
  <si>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</si>
  <si>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</si>
  <si>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</si>
  <si>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</si>
  <si>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</si>
  <si>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</si>
  <si>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</si>
  <si>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</si>
  <si>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</si>
  <si>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</si>
  <si>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</si>
  <si>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</si>
  <si>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</si>
  <si>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</si>
  <si>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</si>
  <si>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</si>
  <si>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</si>
  <si>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</si>
  <si>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</si>
  <si>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</si>
  <si>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</si>
  <si>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</si>
  <si>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</si>
  <si>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</si>
  <si>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</si>
  <si>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</si>
  <si>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</si>
  <si>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</si>
  <si>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</si>
  <si>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</si>
  <si>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</si>
  <si>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</si>
  <si>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</si>
  <si>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</si>
  <si>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</si>
  <si>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</si>
  <si>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</si>
  <si>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</si>
  <si>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</si>
  <si>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</si>
  <si>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</si>
  <si>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</si>
  <si>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</si>
  <si>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</si>
  <si>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</si>
  <si>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</si>
  <si>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</si>
  <si>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</si>
  <si>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</si>
  <si>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</si>
  <si>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</si>
  <si>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</si>
  <si>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</si>
  <si>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</si>
  <si>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</si>
  <si>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</si>
  <si>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</si>
  <si>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</si>
  <si>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</si>
  <si>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</si>
  <si>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</si>
  <si>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</si>
  <si>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</si>
  <si>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</si>
  <si>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</si>
  <si>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</si>
  <si>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</si>
  <si>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</si>
  <si>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</si>
  <si>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</si>
  <si>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</si>
  <si>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</si>
  <si>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</si>
  <si>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</si>
  <si>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</si>
  <si>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</si>
  <si>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</si>
  <si>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</si>
  <si>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</si>
  <si>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</si>
  <si>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</si>
  <si>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</si>
  <si>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</si>
  <si>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</si>
  <si>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</si>
  <si>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</si>
  <si>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</si>
  <si>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</si>
  <si>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</si>
  <si>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</si>
  <si>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</si>
  <si>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</si>
  <si>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</si>
  <si>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</si>
  <si>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</si>
  <si>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</si>
  <si>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</si>
  <si>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</si>
  <si>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</si>
  <si>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</si>
  <si>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</si>
  <si>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</si>
  <si>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</si>
  <si>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</si>
  <si>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</si>
  <si>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</si>
  <si>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</si>
  <si>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</si>
  <si>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</si>
  <si>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</si>
  <si>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</si>
  <si>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</si>
  <si>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</si>
  <si>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</si>
  <si>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</si>
  <si>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</si>
  <si>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</si>
  <si>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</si>
  <si>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</si>
  <si>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</si>
  <si>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</si>
  <si>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</si>
  <si>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</si>
  <si>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</si>
  <si>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</si>
  <si>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</si>
  <si>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</si>
  <si>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</si>
  <si>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</si>
  <si>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</si>
  <si>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</si>
  <si>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</si>
  <si>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</si>
  <si>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</si>
  <si>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</si>
  <si>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</si>
  <si>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</si>
  <si>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</si>
  <si>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</si>
  <si>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</si>
  <si>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</si>
  <si>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</si>
  <si>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</si>
  <si>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</si>
  <si>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</si>
  <si>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</si>
  <si>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</si>
  <si>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</si>
  <si>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</si>
  <si>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</si>
  <si>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</si>
  <si>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</si>
  <si>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</si>
  <si>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</si>
  <si>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</si>
  <si>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</si>
  <si>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</si>
  <si>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</si>
  <si>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</si>
  <si>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</si>
  <si>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</si>
  <si>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</si>
  <si>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</si>
  <si>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</si>
  <si>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</si>
  <si>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</si>
  <si>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</si>
  <si>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</si>
  <si>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</si>
  <si>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</si>
  <si>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</si>
  <si>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</si>
  <si>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</si>
  <si>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</si>
  <si>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</si>
  <si>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</si>
  <si>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</si>
  <si>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</si>
  <si>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</si>
  <si>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</si>
  <si>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</si>
  <si>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</si>
  <si>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</si>
  <si>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</si>
  <si>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</si>
  <si>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</si>
  <si>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</si>
  <si>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</si>
  <si>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</si>
  <si>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</si>
  <si>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</si>
  <si>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</si>
  <si>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</si>
  <si>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</si>
  <si>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</si>
  <si>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</si>
  <si>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</si>
  <si>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</si>
  <si>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</si>
  <si>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</si>
  <si>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</si>
  <si>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</si>
  <si>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</si>
  <si>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</si>
  <si>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</si>
  <si>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</si>
  <si>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</si>
  <si>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</si>
  <si>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</si>
  <si>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</si>
  <si>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</si>
  <si>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</si>
  <si>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</si>
  <si>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</si>
  <si>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</si>
  <si>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</si>
  <si>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</si>
  <si>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</si>
  <si>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</si>
  <si>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</si>
  <si>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</si>
  <si>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</si>
  <si>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</si>
  <si>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</si>
  <si>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</si>
  <si>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</si>
  <si>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</si>
  <si>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</si>
  <si>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</si>
  <si>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</si>
  <si>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</si>
  <si>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</si>
  <si>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</si>
  <si>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</si>
  <si>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</si>
  <si>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</si>
  <si>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</si>
  <si>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</si>
  <si>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</si>
  <si>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</si>
  <si>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</si>
  <si>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</si>
  <si>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</si>
  <si>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</si>
  <si>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</si>
  <si>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</si>
  <si>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</si>
  <si>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</si>
  <si>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</si>
  <si>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</si>
  <si>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</si>
  <si>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</si>
  <si>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</si>
  <si>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</si>
  <si>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</si>
  <si>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</si>
  <si>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</si>
  <si>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</si>
  <si>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</si>
  <si>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</si>
  <si>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</si>
  <si>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</si>
  <si>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</si>
  <si>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</si>
  <si>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</si>
  <si>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</si>
  <si>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</si>
  <si>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</si>
  <si>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</si>
  <si>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</si>
  <si>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</si>
  <si>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</si>
  <si>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</si>
  <si>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</si>
  <si>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</si>
  <si>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</si>
  <si>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</si>
  <si>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</si>
  <si>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</si>
  <si>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</si>
  <si>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</si>
  <si>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</si>
  <si>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</si>
  <si>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</si>
  <si>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</si>
  <si>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</si>
  <si>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</si>
  <si>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</si>
  <si>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</si>
  <si>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</si>
  <si>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</si>
  <si>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</si>
  <si>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</si>
  <si>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</si>
  <si>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</si>
  <si>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</si>
  <si>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</si>
  <si>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</si>
  <si>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</si>
  <si>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</si>
  <si>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</si>
  <si>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</si>
  <si>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</si>
  <si>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</si>
  <si>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</si>
  <si>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</si>
  <si>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</si>
  <si>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</si>
  <si>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</si>
  <si>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</si>
  <si>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</si>
  <si>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</si>
  <si>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</si>
  <si>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</si>
  <si>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</si>
  <si>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</si>
  <si>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</si>
  <si>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</si>
  <si>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</si>
  <si>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</si>
  <si>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</si>
  <si>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</si>
  <si>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</si>
  <si>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</si>
  <si>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</si>
  <si>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</si>
  <si>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</si>
  <si>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</si>
  <si>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</si>
  <si>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</si>
  <si>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</si>
  <si>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</si>
  <si>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</si>
  <si>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</si>
  <si>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</si>
  <si>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</si>
  <si>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</si>
  <si>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</si>
  <si>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</si>
  <si>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</si>
  <si>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</si>
  <si>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</si>
  <si>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</si>
  <si>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</si>
  <si>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</si>
  <si>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</si>
  <si>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</si>
  <si>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</si>
  <si>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</si>
  <si>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</si>
  <si>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</si>
  <si>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</si>
  <si>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</si>
  <si>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</si>
  <si>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</si>
  <si>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</si>
  <si>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</si>
  <si>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</si>
  <si>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</si>
  <si>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</si>
  <si>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</si>
  <si>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</si>
  <si>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</si>
  <si>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</si>
  <si>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</si>
  <si>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</si>
  <si>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</si>
  <si>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</si>
  <si>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</si>
  <si>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</si>
  <si>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</si>
  <si>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</si>
  <si>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</si>
  <si>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</si>
  <si>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</si>
  <si>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</si>
  <si>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</si>
  <si>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</si>
  <si>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</si>
  <si>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</si>
  <si>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</si>
  <si>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</si>
  <si>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</si>
  <si>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</si>
  <si>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</si>
  <si>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</si>
  <si>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</si>
  <si>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</si>
  <si>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</si>
  <si>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</si>
  <si>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</si>
  <si>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</si>
  <si>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</si>
  <si>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</si>
  <si>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</si>
  <si>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</si>
  <si>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</si>
  <si>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</si>
  <si>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</si>
  <si>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</si>
  <si>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</si>
  <si>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</si>
  <si>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</si>
  <si>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</si>
  <si>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</si>
  <si>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</si>
  <si>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</si>
  <si>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</si>
  <si>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</si>
  <si>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</si>
  <si>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</si>
  <si>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</si>
  <si>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</si>
  <si>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</si>
  <si>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</si>
  <si>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</si>
  <si>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</si>
  <si>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</si>
  <si>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</si>
  <si>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</si>
  <si>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</si>
  <si>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</si>
  <si>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</si>
  <si>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</si>
  <si>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</si>
  <si>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</si>
  <si>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</si>
  <si>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</si>
  <si>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</si>
  <si>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</si>
  <si>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</si>
  <si>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</si>
  <si>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</si>
  <si>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</si>
  <si>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</si>
  <si>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</si>
  <si>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</si>
  <si>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</si>
  <si>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</si>
  <si>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</si>
  <si>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</si>
  <si>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</si>
  <si>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</si>
  <si>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</si>
  <si>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</si>
  <si>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</si>
  <si>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</si>
  <si>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</si>
  <si>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</si>
  <si>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Алексеева С.С.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</si>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</sst>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8177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2"/>
  <sheetViews>
    <sheetView tabSelected="1" topLeftCell="A275" zoomScaleNormal="100" workbookViewId="0">
      <selection activeCell="S289" sqref="S28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3142965.47</v>
      </c>
      <c r="J16" s="28">
        <f>J17+J74+J104</f>
        <v>1491909.22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3142965.47</v>
      </c>
      <c r="J17" s="32">
        <f>J19+J32+J44+J51+J59+J66</f>
        <v>1480144.22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3142965.47</v>
      </c>
      <c r="J32" s="55">
        <f>J34+J35+J39+J40+J41+J42+J43</f>
        <v>1479322.32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3142102.97</v>
      </c>
      <c r="J35" s="60">
        <v>1479322.32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>
        <v>862.5</v>
      </c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821.9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>
        <v>0</v>
      </c>
      <c r="J46" s="46">
        <v>821.9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11765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11765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11765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>
        <v>0</v>
      </c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0</v>
      </c>
      <c r="J88" s="82">
        <v>11765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3327562.3699999996</v>
      </c>
      <c r="J113" s="28">
        <f>J114+J197+J226</f>
        <v>2318798.58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3282616.3699999996</v>
      </c>
      <c r="J114" s="32">
        <f>J116+J122+J132+J133+J149+J155+J163+J166+J174+J188</f>
        <v>2299578.58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45365.02</v>
      </c>
      <c r="J116" s="80">
        <f>SUM(J118:J121)</f>
        <v>18545.48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34842.559999999998</v>
      </c>
      <c r="J118" s="95">
        <v>14243.84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10522.46</v>
      </c>
      <c r="J120" s="81">
        <v>4301.6400000000003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35403.29</v>
      </c>
      <c r="J122" s="40">
        <f>SUM(J124:J131)</f>
        <v>12254.76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771.49</v>
      </c>
      <c r="J126" s="81">
        <v>1272.76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8522</v>
      </c>
      <c r="J128" s="81">
        <v>4982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26109.8</v>
      </c>
      <c r="J129" s="81">
        <v>6000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0.8</v>
      </c>
      <c r="J174" s="40">
        <f>J179+J180+J181+J182+J183+J184+J185+J186+J187</f>
        <v>64990.67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0.8</v>
      </c>
      <c r="J180" s="82">
        <v>9.93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>
        <v>0</v>
      </c>
      <c r="J183" s="82">
        <v>64980.74</v>
      </c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3201847.26</v>
      </c>
      <c r="J188" s="40">
        <f>SUM(J190:J196)</f>
        <v>2203787.67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9740</v>
      </c>
      <c r="J190" s="82">
        <v>9732.11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3053718.26</v>
      </c>
      <c r="J191" s="82">
        <v>2031709.56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>
        <v>0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138389</v>
      </c>
      <c r="J195" s="82">
        <v>162346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44946</v>
      </c>
      <c r="J197" s="32">
        <f>J199+J210</f>
        <v>19220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44946</v>
      </c>
      <c r="J199" s="80">
        <f>J201+J202+J203+J204+J208+J209</f>
        <v>19220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44946</v>
      </c>
      <c r="J201" s="95">
        <v>19220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184596.89999999991</v>
      </c>
      <c r="J237" s="114">
        <f>J269-J238-J260</f>
        <v>826889.36000000034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184596.89999999991</v>
      </c>
      <c r="J269" s="117">
        <f>J271+J272+J273</f>
        <v>826889.36000000034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-3190472.22</v>
      </c>
      <c r="J271" s="75">
        <v>-1538563.13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3375069.12</v>
      </c>
      <c r="J272" s="81">
        <v>2365452.4900000002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SUM(J280:J291)</f>
        <v>3327562.3699999996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34842.559999999998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10522.46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314</v>
      </c>
      <c r="F282" s="141" t="s">
        <v>348</v>
      </c>
      <c r="G282" s="181" t="s">
        <v>610</v>
      </c>
      <c r="H282" s="181"/>
      <c r="I282" s="142"/>
      <c r="J282" s="143">
        <v>84.19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357</v>
      </c>
      <c r="G283" s="181" t="s">
        <v>610</v>
      </c>
      <c r="H283" s="181"/>
      <c r="I283" s="142"/>
      <c r="J283" s="143">
        <v>687.3</v>
      </c>
      <c r="K283" s="137"/>
      <c r="L283" s="137"/>
    </row>
    <row r="284" spans="2:12" ht="23.25" customHeight="1">
      <c r="B284" s="179" t="s">
        <v>614</v>
      </c>
      <c r="C284" s="180"/>
      <c r="D284" s="140" t="s">
        <v>606</v>
      </c>
      <c r="E284" s="141" t="s">
        <v>320</v>
      </c>
      <c r="F284" s="141" t="s">
        <v>348</v>
      </c>
      <c r="G284" s="181" t="s">
        <v>610</v>
      </c>
      <c r="H284" s="181"/>
      <c r="I284" s="142"/>
      <c r="J284" s="143">
        <v>8522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323</v>
      </c>
      <c r="F285" s="141" t="s">
        <v>348</v>
      </c>
      <c r="G285" s="181" t="s">
        <v>610</v>
      </c>
      <c r="H285" s="181"/>
      <c r="I285" s="142"/>
      <c r="J285" s="143">
        <v>26109.8</v>
      </c>
      <c r="K285" s="137"/>
      <c r="L285" s="137"/>
    </row>
    <row r="286" spans="2:12" ht="45.75" customHeight="1">
      <c r="B286" s="179" t="s">
        <v>616</v>
      </c>
      <c r="C286" s="180"/>
      <c r="D286" s="140" t="s">
        <v>606</v>
      </c>
      <c r="E286" s="141" t="s">
        <v>443</v>
      </c>
      <c r="F286" s="141" t="s">
        <v>617</v>
      </c>
      <c r="G286" s="181" t="s">
        <v>610</v>
      </c>
      <c r="H286" s="181"/>
      <c r="I286" s="142"/>
      <c r="J286" s="143">
        <v>0.8</v>
      </c>
      <c r="K286" s="137"/>
      <c r="L286" s="137"/>
    </row>
    <row r="287" spans="2:12" ht="23.25" customHeight="1">
      <c r="B287" s="179" t="s">
        <v>618</v>
      </c>
      <c r="C287" s="180"/>
      <c r="D287" s="140" t="s">
        <v>606</v>
      </c>
      <c r="E287" s="141" t="s">
        <v>489</v>
      </c>
      <c r="F287" s="141" t="s">
        <v>348</v>
      </c>
      <c r="G287" s="181" t="s">
        <v>610</v>
      </c>
      <c r="H287" s="181"/>
      <c r="I287" s="142"/>
      <c r="J287" s="143">
        <v>44946</v>
      </c>
      <c r="K287" s="137"/>
      <c r="L287" s="137"/>
    </row>
    <row r="288" spans="2:12" ht="34.5" customHeight="1">
      <c r="B288" s="179" t="s">
        <v>619</v>
      </c>
      <c r="C288" s="180"/>
      <c r="D288" s="140" t="s">
        <v>606</v>
      </c>
      <c r="E288" s="141" t="s">
        <v>469</v>
      </c>
      <c r="F288" s="141" t="s">
        <v>348</v>
      </c>
      <c r="G288" s="181" t="s">
        <v>610</v>
      </c>
      <c r="H288" s="181"/>
      <c r="I288" s="142"/>
      <c r="J288" s="143">
        <v>9740</v>
      </c>
      <c r="K288" s="137"/>
      <c r="L288" s="137"/>
    </row>
    <row r="289" spans="2:12" ht="23.25" customHeight="1">
      <c r="B289" s="179" t="s">
        <v>620</v>
      </c>
      <c r="C289" s="180"/>
      <c r="D289" s="140" t="s">
        <v>606</v>
      </c>
      <c r="E289" s="141" t="s">
        <v>471</v>
      </c>
      <c r="F289" s="141" t="s">
        <v>348</v>
      </c>
      <c r="G289" s="181" t="s">
        <v>610</v>
      </c>
      <c r="H289" s="181"/>
      <c r="I289" s="142"/>
      <c r="J289" s="143">
        <v>3053718.26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480</v>
      </c>
      <c r="F290" s="141" t="s">
        <v>348</v>
      </c>
      <c r="G290" s="181" t="s">
        <v>610</v>
      </c>
      <c r="H290" s="181"/>
      <c r="I290" s="142"/>
      <c r="J290" s="143">
        <v>138389</v>
      </c>
      <c r="K290" s="137"/>
      <c r="L290" s="137"/>
    </row>
    <row r="291" spans="2:12" ht="0.75" customHeight="1" thickBot="1">
      <c r="B291" s="182"/>
      <c r="C291" s="183"/>
      <c r="D291" s="144"/>
      <c r="E291" s="145"/>
      <c r="F291" s="145"/>
      <c r="G291" s="184"/>
      <c r="H291" s="184"/>
      <c r="I291" s="146"/>
      <c r="J291" s="147"/>
      <c r="K291" s="19"/>
      <c r="L291" s="19"/>
    </row>
    <row r="292" spans="2:12">
      <c r="B292" s="148"/>
      <c r="C292" s="148"/>
      <c r="D292" s="148"/>
      <c r="E292" s="148"/>
      <c r="F292" s="10"/>
      <c r="G292" s="10"/>
      <c r="H292" s="10"/>
      <c r="I292" s="148"/>
      <c r="J292" s="148"/>
      <c r="K292" s="149"/>
      <c r="L292" s="19"/>
    </row>
    <row r="293" spans="2:12" ht="15" customHeight="1">
      <c r="B293" s="170" t="s">
        <v>622</v>
      </c>
      <c r="C293" s="170"/>
      <c r="D293" s="150"/>
      <c r="G293" s="178"/>
      <c r="H293" s="178"/>
      <c r="I293" s="177" t="s">
        <v>623</v>
      </c>
      <c r="J293" s="177"/>
      <c r="K293" s="149"/>
      <c r="L293" s="19"/>
    </row>
    <row r="294" spans="2:12">
      <c r="B294" s="150"/>
      <c r="C294" s="150"/>
      <c r="D294" s="150"/>
      <c r="E294" s="168" t="s">
        <v>624</v>
      </c>
      <c r="F294" s="168"/>
      <c r="G294" s="10"/>
      <c r="H294" s="10"/>
      <c r="I294" s="169" t="s">
        <v>625</v>
      </c>
      <c r="J294" s="169"/>
      <c r="K294" s="149"/>
      <c r="L294" s="19"/>
    </row>
    <row r="295" spans="2:12" ht="24.75" customHeight="1">
      <c r="B295" s="170" t="s">
        <v>626</v>
      </c>
      <c r="C295" s="170"/>
      <c r="D295" s="170"/>
      <c r="G295" s="178"/>
      <c r="H295" s="178"/>
      <c r="I295" s="177" t="s">
        <v>638</v>
      </c>
      <c r="J295" s="177"/>
      <c r="K295" s="149"/>
      <c r="L295" s="19"/>
    </row>
    <row r="296" spans="2:12">
      <c r="B296" s="150"/>
      <c r="C296" s="150"/>
      <c r="D296" s="150"/>
      <c r="E296" s="168" t="s">
        <v>624</v>
      </c>
      <c r="F296" s="168"/>
      <c r="G296" s="10"/>
      <c r="H296" s="10"/>
      <c r="I296" s="169" t="s">
        <v>625</v>
      </c>
      <c r="J296" s="169"/>
      <c r="K296" s="149"/>
      <c r="L296" s="19"/>
    </row>
    <row r="297" spans="2:12" ht="23.25" customHeight="1">
      <c r="B297" s="170" t="s">
        <v>637</v>
      </c>
      <c r="C297" s="170"/>
      <c r="D297" s="170"/>
      <c r="E297" s="151"/>
      <c r="F297" s="151"/>
      <c r="G297" s="151"/>
      <c r="H297" s="151"/>
      <c r="I297" s="148"/>
      <c r="J297" s="148"/>
      <c r="K297" s="149"/>
      <c r="L297" s="19"/>
    </row>
    <row r="298" spans="2:12" ht="15.75" customHeight="1">
      <c r="B298" s="151"/>
      <c r="C298" s="151"/>
      <c r="D298" s="151"/>
      <c r="E298" s="151"/>
      <c r="F298" s="151"/>
      <c r="G298" s="151"/>
      <c r="H298" s="151"/>
      <c r="I298" s="148"/>
      <c r="J298" s="148"/>
      <c r="K298" s="149"/>
      <c r="L298" s="19"/>
    </row>
    <row r="299" spans="2:12" hidden="1">
      <c r="E299" s="10"/>
      <c r="F299" s="10"/>
      <c r="G299" s="10"/>
      <c r="H299" s="10"/>
      <c r="I299" s="10"/>
      <c r="J299" s="10"/>
      <c r="K299" s="19"/>
    </row>
    <row r="300" spans="2:12" ht="48" hidden="1" customHeight="1" thickTop="1" thickBot="1">
      <c r="B300" s="19"/>
      <c r="C300" s="19"/>
      <c r="D300" s="171"/>
      <c r="E300" s="172"/>
      <c r="F300" s="172"/>
      <c r="G300" s="173" t="s">
        <v>627</v>
      </c>
      <c r="H300" s="173"/>
      <c r="I300" s="174"/>
      <c r="J300" s="19"/>
      <c r="K300" s="19"/>
    </row>
    <row r="301" spans="2:12" ht="3.75" hidden="1" customHeight="1" thickTop="1" thickBot="1">
      <c r="B301" s="19"/>
      <c r="C301" s="19"/>
      <c r="D301" s="175"/>
      <c r="E301" s="175"/>
      <c r="F301" s="175"/>
      <c r="G301" s="176"/>
      <c r="H301" s="176"/>
      <c r="I301" s="176"/>
      <c r="J301" s="19"/>
      <c r="K301" s="19"/>
    </row>
    <row r="302" spans="2:12" ht="15.75" hidden="1" thickTop="1">
      <c r="D302" s="164" t="s">
        <v>628</v>
      </c>
      <c r="E302" s="165"/>
      <c r="F302" s="165"/>
      <c r="G302" s="166"/>
      <c r="H302" s="166"/>
      <c r="I302" s="167"/>
    </row>
    <row r="303" spans="2:12" hidden="1">
      <c r="D303" s="154" t="s">
        <v>629</v>
      </c>
      <c r="E303" s="155"/>
      <c r="F303" s="155"/>
      <c r="G303" s="156"/>
      <c r="H303" s="156"/>
      <c r="I303" s="157"/>
    </row>
    <row r="304" spans="2:12" hidden="1">
      <c r="D304" s="154" t="s">
        <v>630</v>
      </c>
      <c r="E304" s="155"/>
      <c r="F304" s="155"/>
      <c r="G304" s="158"/>
      <c r="H304" s="158"/>
      <c r="I304" s="159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6"/>
      <c r="H307" s="156"/>
      <c r="I307" s="157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8"/>
      <c r="H309" s="158"/>
      <c r="I309" s="159"/>
    </row>
    <row r="310" spans="4:9" ht="15.75" hidden="1" thickBot="1">
      <c r="D310" s="160" t="s">
        <v>636</v>
      </c>
      <c r="E310" s="161"/>
      <c r="F310" s="161"/>
      <c r="G310" s="162"/>
      <c r="H310" s="162"/>
      <c r="I310" s="163"/>
    </row>
    <row r="311" spans="4:9" ht="3.75" hidden="1" customHeight="1" thickTop="1">
      <c r="D311" s="152"/>
      <c r="E311" s="152"/>
      <c r="F311" s="152"/>
      <c r="G311" s="153"/>
      <c r="H311" s="153"/>
      <c r="I311" s="153"/>
    </row>
    <row r="312" spans="4:9" hidden="1"/>
  </sheetData>
  <mergeCells count="34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B297:D297"/>
    <mergeCell ref="D300:F300"/>
    <mergeCell ref="G300:I300"/>
    <mergeCell ref="D301:F301"/>
    <mergeCell ref="G301:I301"/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'0503723'!TR_30200300711_2340696627</vt:lpstr>
      <vt:lpstr>'0503723'!TR_30200300711_2340696630</vt:lpstr>
      <vt:lpstr>'0503723'!TR_30200300711_2340696632</vt:lpstr>
      <vt:lpstr>'0503723'!TR_30200300711_2340696633</vt:lpstr>
      <vt:lpstr>'0503723'!TR_30200300711_2340696635</vt:lpstr>
      <vt:lpstr>'0503723'!TR_30200300711_2340696638</vt:lpstr>
      <vt:lpstr>'0503723'!TR_30200300711_2340696639</vt:lpstr>
      <vt:lpstr>'0503723'!TR_30200300711_2340696641</vt:lpstr>
      <vt:lpstr>'0503723'!TR_30200300711_2340696643</vt:lpstr>
      <vt:lpstr>'0503723'!TR_30200300711_2340696645</vt:lpstr>
      <vt:lpstr>'0503723'!TR_30200300711_2340696647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2024-03-20T14:44:31Z</cp:lastPrinted>
  <dcterms:created xsi:type="dcterms:W3CDTF">2024-03-07T11:40:45Z</dcterms:created>
  <dcterms:modified xsi:type="dcterms:W3CDTF">2024-03-20T14:44:32Z</dcterms:modified>
</cp:coreProperties>
</file>